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2985" activeTab="0"/>
  </bookViews>
  <sheets>
    <sheet name="2013년 정산서" sheetId="1" r:id="rId1"/>
  </sheets>
  <definedNames>
    <definedName name="_xlnm.Print_Area" localSheetId="0">'2013년 정산서'!$B$2:$R$43</definedName>
  </definedNames>
  <calcPr fullCalcOnLoad="1"/>
</workbook>
</file>

<file path=xl/sharedStrings.xml><?xml version="1.0" encoding="utf-8"?>
<sst xmlns="http://schemas.openxmlformats.org/spreadsheetml/2006/main" count="67" uniqueCount="54">
  <si>
    <t>관</t>
  </si>
  <si>
    <t>항</t>
  </si>
  <si>
    <t>목</t>
  </si>
  <si>
    <t>계</t>
  </si>
  <si>
    <t>세  입</t>
  </si>
  <si>
    <t>세  출</t>
  </si>
  <si>
    <t>사업명 :  후원금</t>
  </si>
  <si>
    <t xml:space="preserve">관 </t>
  </si>
  <si>
    <t>항</t>
  </si>
  <si>
    <t>목</t>
  </si>
  <si>
    <t>보조금</t>
  </si>
  <si>
    <t>후원금</t>
  </si>
  <si>
    <t>비지정후원</t>
  </si>
  <si>
    <t>이월금</t>
  </si>
  <si>
    <t>전입금</t>
  </si>
  <si>
    <t>잡수입</t>
  </si>
  <si>
    <t>이자수입</t>
  </si>
  <si>
    <t>기타수입</t>
  </si>
  <si>
    <t>소  계</t>
  </si>
  <si>
    <t>사무비</t>
  </si>
  <si>
    <t>인건비</t>
  </si>
  <si>
    <t>급여</t>
  </si>
  <si>
    <t>업무추진비</t>
  </si>
  <si>
    <t>기관운영비</t>
  </si>
  <si>
    <t>회의비</t>
  </si>
  <si>
    <t>직책보조비</t>
  </si>
  <si>
    <t>운영비</t>
  </si>
  <si>
    <t>여비 교통비</t>
  </si>
  <si>
    <t>수용비 및 수수료</t>
  </si>
  <si>
    <t>공공요금</t>
  </si>
  <si>
    <t>제세공과금</t>
  </si>
  <si>
    <t>시설비</t>
  </si>
  <si>
    <t>시설장치유지</t>
  </si>
  <si>
    <t>자산취득비</t>
  </si>
  <si>
    <t>사업비</t>
  </si>
  <si>
    <t>사업비</t>
  </si>
  <si>
    <t>홍보사업</t>
  </si>
  <si>
    <t>교육사업</t>
  </si>
  <si>
    <t>후원사업</t>
  </si>
  <si>
    <t>가족의밤</t>
  </si>
  <si>
    <t>기타사업</t>
  </si>
  <si>
    <t>전출금</t>
  </si>
  <si>
    <t>주간보호</t>
  </si>
  <si>
    <t>체험홈</t>
  </si>
  <si>
    <t>커피점</t>
  </si>
  <si>
    <t>해냄부모회</t>
  </si>
  <si>
    <t>목적사업적립</t>
  </si>
  <si>
    <t>잡지출</t>
  </si>
  <si>
    <t>기타지출</t>
  </si>
  <si>
    <t>이월금
(반환금포함)</t>
  </si>
  <si>
    <t>통장잔액(수입-지출)</t>
  </si>
  <si>
    <t>단체지원</t>
  </si>
  <si>
    <t>결연후원사업</t>
  </si>
  <si>
    <t>사단법인 해냄복지회 2013년 상반기 후원금 정산서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</si>
</sst>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맑은 고딕"/>
      <family val="3"/>
    </font>
    <font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2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2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39" fillId="0" borderId="0" xfId="62" applyFont="1" applyAlignment="1">
      <alignment horizontal="center" vertical="center"/>
      <protection/>
    </xf>
    <xf numFmtId="0" fontId="39" fillId="0" borderId="0" xfId="6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62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62" applyFont="1" applyBorder="1" applyAlignment="1">
      <alignment horizontal="center" vertical="center" wrapText="1"/>
      <protection/>
    </xf>
    <xf numFmtId="0" fontId="40" fillId="0" borderId="10" xfId="62" applyFont="1" applyFill="1" applyBorder="1" applyAlignment="1">
      <alignment horizontal="center" vertical="center"/>
      <protection/>
    </xf>
    <xf numFmtId="41" fontId="40" fillId="0" borderId="10" xfId="48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62" applyFont="1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41" fontId="39" fillId="0" borderId="0" xfId="48" applyFont="1" applyAlignment="1">
      <alignment horizontal="center" vertical="center"/>
    </xf>
    <xf numFmtId="0" fontId="31" fillId="0" borderId="0" xfId="62" applyFont="1" applyAlignment="1">
      <alignment horizontal="center" vertical="center"/>
      <protection/>
    </xf>
    <xf numFmtId="41" fontId="31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39" fillId="0" borderId="0" xfId="48" applyFont="1" applyBorder="1" applyAlignment="1">
      <alignment horizontal="center" vertical="center"/>
    </xf>
    <xf numFmtId="41" fontId="39" fillId="0" borderId="11" xfId="48" applyFont="1" applyBorder="1" applyAlignment="1">
      <alignment horizontal="center" vertical="center"/>
    </xf>
    <xf numFmtId="41" fontId="40" fillId="0" borderId="0" xfId="48" applyFont="1" applyBorder="1" applyAlignment="1">
      <alignment horizontal="center" vertical="center"/>
    </xf>
    <xf numFmtId="41" fontId="40" fillId="0" borderId="10" xfId="48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1" fontId="0" fillId="0" borderId="0" xfId="48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0" fillId="0" borderId="10" xfId="48" applyFont="1" applyFill="1" applyBorder="1" applyAlignment="1">
      <alignment horizontal="center" vertical="center"/>
    </xf>
    <xf numFmtId="41" fontId="40" fillId="0" borderId="12" xfId="48" applyFont="1" applyBorder="1" applyAlignment="1">
      <alignment horizontal="center" vertical="center"/>
    </xf>
    <xf numFmtId="41" fontId="40" fillId="0" borderId="12" xfId="48" applyFont="1" applyFill="1" applyBorder="1" applyAlignment="1">
      <alignment horizontal="center" vertical="center"/>
    </xf>
    <xf numFmtId="41" fontId="40" fillId="0" borderId="0" xfId="0" applyNumberFormat="1" applyFont="1" applyAlignment="1">
      <alignment horizontal="center" vertical="center"/>
    </xf>
    <xf numFmtId="41" fontId="40" fillId="0" borderId="10" xfId="48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62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0" fillId="0" borderId="10" xfId="62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62" applyFont="1" applyBorder="1" applyAlignment="1">
      <alignment horizontal="center" vertical="center"/>
      <protection/>
    </xf>
    <xf numFmtId="0" fontId="31" fillId="0" borderId="0" xfId="62" applyFont="1" applyAlignment="1">
      <alignment horizontal="center" vertical="center"/>
      <protection/>
    </xf>
    <xf numFmtId="0" fontId="41" fillId="0" borderId="11" xfId="62" applyFont="1" applyBorder="1" applyAlignment="1">
      <alignment horizontal="center" vertical="center"/>
      <protection/>
    </xf>
    <xf numFmtId="0" fontId="42" fillId="0" borderId="0" xfId="62" applyFont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T87"/>
  <sheetViews>
    <sheetView tabSelected="1" zoomScale="85" zoomScaleNormal="85" zoomScalePageLayoutView="0" workbookViewId="0" topLeftCell="A1">
      <selection activeCell="B3" sqref="B3:H3"/>
    </sheetView>
  </sheetViews>
  <sheetFormatPr defaultColWidth="9.140625" defaultRowHeight="15"/>
  <cols>
    <col min="1" max="1" width="2.00390625" style="3" customWidth="1"/>
    <col min="2" max="2" width="12.57421875" style="3" customWidth="1"/>
    <col min="3" max="3" width="10.7109375" style="3" customWidth="1"/>
    <col min="4" max="4" width="16.00390625" style="3" customWidth="1"/>
    <col min="5" max="5" width="2.28125" style="3" customWidth="1"/>
    <col min="6" max="6" width="13.28125" style="17" customWidth="1"/>
    <col min="7" max="7" width="11.7109375" style="17" customWidth="1"/>
    <col min="8" max="8" width="13.421875" style="17" customWidth="1"/>
    <col min="9" max="18" width="11.7109375" style="17" customWidth="1"/>
    <col min="19" max="19" width="9.00390625" style="3" customWidth="1"/>
    <col min="20" max="20" width="10.8515625" style="3" bestFit="1" customWidth="1"/>
    <col min="21" max="16384" width="9.00390625" style="3" customWidth="1"/>
  </cols>
  <sheetData>
    <row r="1" spans="2:18" ht="13.5" customHeight="1">
      <c r="B1" s="13"/>
      <c r="C1" s="13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18" ht="34.5" customHeight="1">
      <c r="B2" s="39" t="s">
        <v>53</v>
      </c>
      <c r="C2" s="39"/>
      <c r="D2" s="39"/>
      <c r="E2" s="39"/>
      <c r="F2" s="39"/>
      <c r="G2" s="39"/>
      <c r="H2" s="39"/>
      <c r="I2" s="39"/>
      <c r="J2" s="39"/>
      <c r="K2" s="39"/>
      <c r="L2" s="14"/>
      <c r="M2" s="14"/>
      <c r="N2" s="14"/>
      <c r="O2" s="14"/>
      <c r="P2" s="14"/>
      <c r="Q2" s="14"/>
      <c r="R2" s="14"/>
    </row>
    <row r="3" spans="2:18" ht="27.75" customHeight="1">
      <c r="B3" s="37" t="s">
        <v>6</v>
      </c>
      <c r="C3" s="37"/>
      <c r="D3" s="37"/>
      <c r="E3" s="37"/>
      <c r="F3" s="37"/>
      <c r="G3" s="37"/>
      <c r="H3" s="37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12.75" customHeight="1">
      <c r="B4" s="15"/>
      <c r="C4" s="15"/>
      <c r="D4" s="15"/>
      <c r="E4" s="15"/>
      <c r="F4" s="16"/>
      <c r="G4" s="16"/>
      <c r="H4" s="16"/>
      <c r="I4" s="14"/>
      <c r="J4" s="14"/>
      <c r="K4" s="14"/>
      <c r="L4" s="14"/>
      <c r="M4" s="14"/>
      <c r="N4" s="14"/>
      <c r="O4" s="14"/>
      <c r="Q4" s="14"/>
      <c r="R4" s="14"/>
    </row>
    <row r="5" spans="2:18" ht="31.5">
      <c r="B5" s="38" t="s">
        <v>4</v>
      </c>
      <c r="C5" s="38"/>
      <c r="D5" s="38"/>
      <c r="E5" s="2"/>
      <c r="F5" s="18"/>
      <c r="G5" s="18"/>
      <c r="H5" s="18"/>
      <c r="I5" s="18"/>
      <c r="J5" s="18"/>
      <c r="K5" s="18"/>
      <c r="L5" s="18"/>
      <c r="M5" s="19"/>
      <c r="O5" s="19"/>
      <c r="P5" s="19"/>
      <c r="Q5" s="19"/>
      <c r="R5" s="19"/>
    </row>
    <row r="6" spans="2:18" s="7" customFormat="1" ht="22.5" customHeight="1">
      <c r="B6" s="12" t="s">
        <v>7</v>
      </c>
      <c r="C6" s="12" t="s">
        <v>8</v>
      </c>
      <c r="D6" s="12" t="s">
        <v>9</v>
      </c>
      <c r="E6" s="12"/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 t="s">
        <v>3</v>
      </c>
    </row>
    <row r="7" spans="2:18" s="7" customFormat="1" ht="22.5" customHeight="1">
      <c r="B7" s="12" t="s">
        <v>10</v>
      </c>
      <c r="C7" s="12" t="s">
        <v>11</v>
      </c>
      <c r="D7" s="12" t="s">
        <v>12</v>
      </c>
      <c r="E7" s="12"/>
      <c r="F7" s="10">
        <v>1153354</v>
      </c>
      <c r="G7" s="26">
        <v>1250000</v>
      </c>
      <c r="H7" s="26">
        <v>1297000</v>
      </c>
      <c r="I7" s="26">
        <v>3359868</v>
      </c>
      <c r="J7" s="26">
        <v>1307000</v>
      </c>
      <c r="K7" s="10">
        <v>2942000</v>
      </c>
      <c r="L7" s="10"/>
      <c r="M7" s="10"/>
      <c r="N7" s="10"/>
      <c r="O7" s="10"/>
      <c r="P7" s="10"/>
      <c r="Q7" s="10"/>
      <c r="R7" s="10">
        <f aca="true" t="shared" si="0" ref="R7:R12">SUM(F7:Q7)</f>
        <v>11309222</v>
      </c>
    </row>
    <row r="8" spans="2:18" s="7" customFormat="1" ht="22.5" customHeight="1">
      <c r="B8" s="12" t="s">
        <v>13</v>
      </c>
      <c r="C8" s="12" t="s">
        <v>13</v>
      </c>
      <c r="D8" s="12" t="s">
        <v>13</v>
      </c>
      <c r="E8" s="12"/>
      <c r="F8" s="10">
        <v>36896110</v>
      </c>
      <c r="G8" s="26"/>
      <c r="H8" s="26"/>
      <c r="I8" s="26"/>
      <c r="J8" s="26"/>
      <c r="K8" s="10"/>
      <c r="L8" s="10"/>
      <c r="M8" s="10"/>
      <c r="N8" s="10"/>
      <c r="O8" s="10"/>
      <c r="P8" s="10"/>
      <c r="Q8" s="10"/>
      <c r="R8" s="10">
        <f t="shared" si="0"/>
        <v>36896110</v>
      </c>
    </row>
    <row r="9" spans="2:18" s="7" customFormat="1" ht="22.5" customHeight="1">
      <c r="B9" s="12" t="s">
        <v>14</v>
      </c>
      <c r="C9" s="12" t="s">
        <v>14</v>
      </c>
      <c r="D9" s="12" t="s">
        <v>14</v>
      </c>
      <c r="E9" s="12"/>
      <c r="F9" s="10"/>
      <c r="G9" s="26"/>
      <c r="H9" s="26"/>
      <c r="I9" s="26"/>
      <c r="J9" s="26">
        <v>1705142</v>
      </c>
      <c r="K9" s="10"/>
      <c r="L9" s="10"/>
      <c r="M9" s="10"/>
      <c r="N9" s="10"/>
      <c r="O9" s="10"/>
      <c r="P9" s="10"/>
      <c r="Q9" s="10"/>
      <c r="R9" s="10">
        <f t="shared" si="0"/>
        <v>1705142</v>
      </c>
    </row>
    <row r="10" spans="2:18" s="7" customFormat="1" ht="22.5" customHeight="1">
      <c r="B10" s="36" t="s">
        <v>15</v>
      </c>
      <c r="C10" s="36" t="s">
        <v>15</v>
      </c>
      <c r="D10" s="12" t="s">
        <v>16</v>
      </c>
      <c r="E10" s="12"/>
      <c r="F10" s="10"/>
      <c r="G10" s="10"/>
      <c r="H10" s="10"/>
      <c r="I10" s="26"/>
      <c r="J10" s="26"/>
      <c r="K10" s="10">
        <v>10031</v>
      </c>
      <c r="L10" s="10"/>
      <c r="M10" s="10"/>
      <c r="N10" s="10"/>
      <c r="O10" s="10"/>
      <c r="P10" s="10"/>
      <c r="Q10" s="10"/>
      <c r="R10" s="10">
        <f t="shared" si="0"/>
        <v>10031</v>
      </c>
    </row>
    <row r="11" spans="2:18" s="7" customFormat="1" ht="22.5" customHeight="1">
      <c r="B11" s="36"/>
      <c r="C11" s="36"/>
      <c r="D11" s="12" t="s">
        <v>17</v>
      </c>
      <c r="E11" s="12"/>
      <c r="F11" s="10"/>
      <c r="G11" s="10"/>
      <c r="H11" s="10"/>
      <c r="I11" s="26"/>
      <c r="J11" s="26"/>
      <c r="K11" s="10"/>
      <c r="L11" s="10"/>
      <c r="M11" s="10"/>
      <c r="N11" s="10"/>
      <c r="O11" s="10"/>
      <c r="P11" s="10"/>
      <c r="Q11" s="10"/>
      <c r="R11" s="10">
        <f t="shared" si="0"/>
        <v>0</v>
      </c>
    </row>
    <row r="12" spans="2:18" s="7" customFormat="1" ht="22.5" customHeight="1">
      <c r="B12" s="12"/>
      <c r="C12" s="12"/>
      <c r="D12" s="12" t="s">
        <v>18</v>
      </c>
      <c r="E12" s="12"/>
      <c r="F12" s="10">
        <f>SUM(F7:F11)</f>
        <v>38049464</v>
      </c>
      <c r="G12" s="10">
        <f>SUM(G7:G11)</f>
        <v>1250000</v>
      </c>
      <c r="H12" s="10">
        <f aca="true" t="shared" si="1" ref="H12:Q12">SUM(H7:H11)</f>
        <v>1297000</v>
      </c>
      <c r="I12" s="26">
        <f>SUM(I7:I11)</f>
        <v>3359868</v>
      </c>
      <c r="J12" s="26">
        <f>SUM(J7:J11)</f>
        <v>3012142</v>
      </c>
      <c r="K12" s="10">
        <f t="shared" si="1"/>
        <v>2952031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0</v>
      </c>
      <c r="R12" s="10">
        <f t="shared" si="0"/>
        <v>49920505</v>
      </c>
    </row>
    <row r="13" spans="2:18" s="6" customFormat="1" ht="20.25" customHeight="1">
      <c r="B13" s="5"/>
      <c r="C13" s="5"/>
      <c r="D13" s="5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2:18" ht="26.25" customHeight="1">
      <c r="B14" s="38" t="s">
        <v>5</v>
      </c>
      <c r="C14" s="38"/>
      <c r="D14" s="38"/>
      <c r="E14" s="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2:18" s="7" customFormat="1" ht="21" customHeight="1">
      <c r="B15" s="12" t="s">
        <v>0</v>
      </c>
      <c r="C15" s="12" t="s">
        <v>1</v>
      </c>
      <c r="D15" s="12" t="s">
        <v>2</v>
      </c>
      <c r="E15" s="12"/>
      <c r="F15" s="10">
        <v>1</v>
      </c>
      <c r="G15" s="10">
        <v>2</v>
      </c>
      <c r="H15" s="10">
        <v>3</v>
      </c>
      <c r="I15" s="10">
        <v>4</v>
      </c>
      <c r="J15" s="10">
        <v>5</v>
      </c>
      <c r="K15" s="10">
        <v>6</v>
      </c>
      <c r="L15" s="10">
        <v>7</v>
      </c>
      <c r="M15" s="10">
        <v>8</v>
      </c>
      <c r="N15" s="10">
        <v>9</v>
      </c>
      <c r="O15" s="10">
        <v>10</v>
      </c>
      <c r="P15" s="10">
        <v>11</v>
      </c>
      <c r="Q15" s="10">
        <v>12</v>
      </c>
      <c r="R15" s="10" t="s">
        <v>3</v>
      </c>
    </row>
    <row r="16" spans="2:18" s="7" customFormat="1" ht="21" customHeight="1">
      <c r="B16" s="36" t="s">
        <v>19</v>
      </c>
      <c r="C16" s="12" t="s">
        <v>20</v>
      </c>
      <c r="D16" s="12" t="s">
        <v>21</v>
      </c>
      <c r="E16" s="12"/>
      <c r="F16" s="10">
        <v>480000</v>
      </c>
      <c r="G16" s="26">
        <v>305760</v>
      </c>
      <c r="H16" s="26">
        <v>171660</v>
      </c>
      <c r="I16" s="26">
        <v>382470</v>
      </c>
      <c r="J16" s="26">
        <v>143760</v>
      </c>
      <c r="K16" s="10">
        <v>181680</v>
      </c>
      <c r="L16" s="10"/>
      <c r="M16" s="10"/>
      <c r="N16" s="10"/>
      <c r="O16" s="10"/>
      <c r="P16" s="10"/>
      <c r="Q16" s="10"/>
      <c r="R16" s="10">
        <f>SUM(F16:Q16)</f>
        <v>1665330</v>
      </c>
    </row>
    <row r="17" spans="2:18" s="7" customFormat="1" ht="21" customHeight="1">
      <c r="B17" s="36"/>
      <c r="C17" s="36" t="s">
        <v>22</v>
      </c>
      <c r="D17" s="12" t="s">
        <v>23</v>
      </c>
      <c r="E17" s="12"/>
      <c r="F17" s="10">
        <v>100000</v>
      </c>
      <c r="G17" s="26">
        <v>201000</v>
      </c>
      <c r="H17" s="26"/>
      <c r="I17" s="26">
        <v>48000</v>
      </c>
      <c r="J17" s="26">
        <v>14000</v>
      </c>
      <c r="K17" s="10">
        <v>8000</v>
      </c>
      <c r="L17" s="10"/>
      <c r="M17" s="10"/>
      <c r="N17" s="10"/>
      <c r="O17" s="10"/>
      <c r="P17" s="10"/>
      <c r="Q17" s="10"/>
      <c r="R17" s="10">
        <f aca="true" t="shared" si="2" ref="R17:R41">SUM(F17:Q17)</f>
        <v>371000</v>
      </c>
    </row>
    <row r="18" spans="2:20" s="7" customFormat="1" ht="21" customHeight="1">
      <c r="B18" s="36"/>
      <c r="C18" s="36"/>
      <c r="D18" s="12" t="s">
        <v>24</v>
      </c>
      <c r="E18" s="12"/>
      <c r="F18" s="10"/>
      <c r="G18" s="26">
        <v>197000</v>
      </c>
      <c r="H18" s="26"/>
      <c r="I18" s="26"/>
      <c r="J18" s="26"/>
      <c r="K18" s="10">
        <v>356500</v>
      </c>
      <c r="L18" s="10"/>
      <c r="M18" s="10"/>
      <c r="N18" s="10"/>
      <c r="O18" s="10"/>
      <c r="P18" s="10"/>
      <c r="Q18" s="10"/>
      <c r="R18" s="10">
        <f t="shared" si="2"/>
        <v>553500</v>
      </c>
      <c r="T18" s="28">
        <f>R12-R41</f>
        <v>24466821</v>
      </c>
    </row>
    <row r="19" spans="2:18" s="7" customFormat="1" ht="21" customHeight="1">
      <c r="B19" s="36"/>
      <c r="C19" s="36"/>
      <c r="D19" s="11" t="s">
        <v>25</v>
      </c>
      <c r="E19" s="12"/>
      <c r="F19" s="10">
        <v>600000</v>
      </c>
      <c r="G19" s="26">
        <v>300000</v>
      </c>
      <c r="H19" s="26"/>
      <c r="I19" s="26">
        <v>600000</v>
      </c>
      <c r="J19" s="26">
        <v>300000</v>
      </c>
      <c r="K19" s="10">
        <v>300000</v>
      </c>
      <c r="L19" s="10"/>
      <c r="M19" s="10"/>
      <c r="N19" s="10"/>
      <c r="O19" s="10"/>
      <c r="P19" s="10"/>
      <c r="Q19" s="10"/>
      <c r="R19" s="10">
        <f t="shared" si="2"/>
        <v>2100000</v>
      </c>
    </row>
    <row r="20" spans="2:18" s="7" customFormat="1" ht="21" customHeight="1">
      <c r="B20" s="36"/>
      <c r="C20" s="36" t="s">
        <v>26</v>
      </c>
      <c r="D20" s="12" t="s">
        <v>27</v>
      </c>
      <c r="E20" s="12"/>
      <c r="F20" s="10"/>
      <c r="G20" s="26"/>
      <c r="H20" s="26"/>
      <c r="I20" s="26"/>
      <c r="J20" s="26"/>
      <c r="K20" s="10"/>
      <c r="L20" s="10"/>
      <c r="M20" s="10"/>
      <c r="N20" s="30"/>
      <c r="O20" s="30"/>
      <c r="P20" s="10"/>
      <c r="Q20" s="10"/>
      <c r="R20" s="10">
        <f t="shared" si="2"/>
        <v>0</v>
      </c>
    </row>
    <row r="21" spans="2:18" s="7" customFormat="1" ht="21" customHeight="1">
      <c r="B21" s="36"/>
      <c r="C21" s="36"/>
      <c r="D21" s="12" t="s">
        <v>28</v>
      </c>
      <c r="E21" s="12"/>
      <c r="F21" s="10">
        <v>347750</v>
      </c>
      <c r="G21" s="26">
        <v>518534</v>
      </c>
      <c r="H21" s="26">
        <v>264450</v>
      </c>
      <c r="I21" s="26">
        <v>96760</v>
      </c>
      <c r="J21" s="26">
        <v>78460</v>
      </c>
      <c r="K21" s="10">
        <v>407020</v>
      </c>
      <c r="L21" s="10"/>
      <c r="M21" s="10"/>
      <c r="N21" s="10"/>
      <c r="O21" s="10"/>
      <c r="P21" s="10"/>
      <c r="Q21" s="10"/>
      <c r="R21" s="10">
        <f t="shared" si="2"/>
        <v>1712974</v>
      </c>
    </row>
    <row r="22" spans="2:18" s="7" customFormat="1" ht="21" customHeight="1">
      <c r="B22" s="36"/>
      <c r="C22" s="36"/>
      <c r="D22" s="11" t="s">
        <v>29</v>
      </c>
      <c r="E22" s="12"/>
      <c r="F22" s="10"/>
      <c r="G22" s="26"/>
      <c r="H22" s="26"/>
      <c r="I22" s="26"/>
      <c r="J22" s="26"/>
      <c r="K22" s="10"/>
      <c r="L22" s="10"/>
      <c r="M22" s="10"/>
      <c r="N22" s="10"/>
      <c r="O22" s="10"/>
      <c r="P22" s="10"/>
      <c r="Q22" s="10"/>
      <c r="R22" s="10">
        <f t="shared" si="2"/>
        <v>0</v>
      </c>
    </row>
    <row r="23" spans="2:18" s="7" customFormat="1" ht="21" customHeight="1">
      <c r="B23" s="36"/>
      <c r="C23" s="36"/>
      <c r="D23" s="12" t="s">
        <v>30</v>
      </c>
      <c r="E23" s="12"/>
      <c r="F23" s="10"/>
      <c r="G23" s="26"/>
      <c r="H23" s="26"/>
      <c r="I23" s="26"/>
      <c r="J23" s="26"/>
      <c r="K23" s="10"/>
      <c r="L23" s="10"/>
      <c r="M23" s="10"/>
      <c r="N23" s="10"/>
      <c r="O23" s="10"/>
      <c r="P23" s="10"/>
      <c r="Q23" s="10"/>
      <c r="R23" s="10">
        <f t="shared" si="2"/>
        <v>0</v>
      </c>
    </row>
    <row r="24" spans="2:18" s="7" customFormat="1" ht="21" customHeight="1">
      <c r="B24" s="36"/>
      <c r="C24" s="36" t="s">
        <v>31</v>
      </c>
      <c r="D24" s="12" t="s">
        <v>31</v>
      </c>
      <c r="E24" s="12"/>
      <c r="F24" s="10"/>
      <c r="G24" s="26"/>
      <c r="H24" s="26"/>
      <c r="I24" s="26"/>
      <c r="J24" s="26"/>
      <c r="K24" s="10"/>
      <c r="L24" s="10"/>
      <c r="M24" s="10"/>
      <c r="N24" s="10"/>
      <c r="O24" s="10"/>
      <c r="P24" s="10"/>
      <c r="Q24" s="10"/>
      <c r="R24" s="10">
        <f t="shared" si="2"/>
        <v>0</v>
      </c>
    </row>
    <row r="25" spans="2:18" s="7" customFormat="1" ht="21" customHeight="1">
      <c r="B25" s="36"/>
      <c r="C25" s="36"/>
      <c r="D25" s="12" t="s">
        <v>32</v>
      </c>
      <c r="E25" s="12"/>
      <c r="F25" s="10"/>
      <c r="G25" s="26"/>
      <c r="H25" s="26"/>
      <c r="I25" s="26"/>
      <c r="J25" s="26"/>
      <c r="K25" s="10"/>
      <c r="L25" s="10"/>
      <c r="M25" s="10"/>
      <c r="N25" s="10"/>
      <c r="O25" s="10"/>
      <c r="P25" s="10"/>
      <c r="Q25" s="10"/>
      <c r="R25" s="10">
        <f t="shared" si="2"/>
        <v>0</v>
      </c>
    </row>
    <row r="26" spans="2:18" s="7" customFormat="1" ht="21" customHeight="1">
      <c r="B26" s="36"/>
      <c r="C26" s="36"/>
      <c r="D26" s="12" t="s">
        <v>33</v>
      </c>
      <c r="E26" s="12"/>
      <c r="F26" s="10">
        <v>119480</v>
      </c>
      <c r="G26" s="26"/>
      <c r="H26" s="26"/>
      <c r="I26" s="26"/>
      <c r="J26" s="26"/>
      <c r="K26" s="10"/>
      <c r="L26" s="10"/>
      <c r="M26" s="10"/>
      <c r="N26" s="10"/>
      <c r="O26" s="10"/>
      <c r="P26" s="10"/>
      <c r="Q26" s="10"/>
      <c r="R26" s="10">
        <f t="shared" si="2"/>
        <v>119480</v>
      </c>
    </row>
    <row r="27" spans="2:18" s="7" customFormat="1" ht="21" customHeight="1">
      <c r="B27" s="36" t="s">
        <v>34</v>
      </c>
      <c r="C27" s="36" t="s">
        <v>35</v>
      </c>
      <c r="D27" s="11" t="s">
        <v>36</v>
      </c>
      <c r="E27" s="12"/>
      <c r="F27" s="10"/>
      <c r="G27" s="26"/>
      <c r="H27" s="26"/>
      <c r="I27" s="26"/>
      <c r="J27" s="26"/>
      <c r="K27" s="10"/>
      <c r="L27" s="10"/>
      <c r="M27" s="10"/>
      <c r="N27" s="10"/>
      <c r="O27" s="10"/>
      <c r="P27" s="10"/>
      <c r="Q27" s="10"/>
      <c r="R27" s="10">
        <f t="shared" si="2"/>
        <v>0</v>
      </c>
    </row>
    <row r="28" spans="2:18" s="7" customFormat="1" ht="21" customHeight="1">
      <c r="B28" s="36"/>
      <c r="C28" s="36"/>
      <c r="D28" s="11" t="s">
        <v>37</v>
      </c>
      <c r="E28" s="12"/>
      <c r="F28" s="10">
        <v>101820</v>
      </c>
      <c r="G28" s="26"/>
      <c r="H28" s="26">
        <v>210500</v>
      </c>
      <c r="I28" s="26"/>
      <c r="J28" s="26">
        <v>20000</v>
      </c>
      <c r="K28" s="10"/>
      <c r="L28" s="10"/>
      <c r="M28" s="10"/>
      <c r="N28" s="10"/>
      <c r="O28" s="10"/>
      <c r="P28" s="10"/>
      <c r="Q28" s="10"/>
      <c r="R28" s="10">
        <f t="shared" si="2"/>
        <v>332320</v>
      </c>
    </row>
    <row r="29" spans="2:18" s="7" customFormat="1" ht="21" customHeight="1">
      <c r="B29" s="36"/>
      <c r="C29" s="36"/>
      <c r="D29" s="11" t="s">
        <v>38</v>
      </c>
      <c r="E29" s="12"/>
      <c r="F29" s="10">
        <v>37000</v>
      </c>
      <c r="G29" s="26"/>
      <c r="H29" s="26"/>
      <c r="I29" s="26">
        <v>258490</v>
      </c>
      <c r="J29" s="26"/>
      <c r="K29" s="10">
        <v>600000</v>
      </c>
      <c r="L29" s="10"/>
      <c r="M29" s="10"/>
      <c r="N29" s="10"/>
      <c r="O29" s="10"/>
      <c r="P29" s="10"/>
      <c r="Q29" s="10"/>
      <c r="R29" s="10">
        <f t="shared" si="2"/>
        <v>895490</v>
      </c>
    </row>
    <row r="30" spans="2:18" s="7" customFormat="1" ht="21" customHeight="1">
      <c r="B30" s="36"/>
      <c r="C30" s="36"/>
      <c r="D30" s="32" t="s">
        <v>52</v>
      </c>
      <c r="E30" s="33"/>
      <c r="G30" s="26"/>
      <c r="H30" s="10">
        <v>150500</v>
      </c>
      <c r="I30" s="26">
        <v>150500</v>
      </c>
      <c r="J30" s="26">
        <v>150500</v>
      </c>
      <c r="K30" s="10">
        <v>196600</v>
      </c>
      <c r="L30" s="10"/>
      <c r="M30" s="10"/>
      <c r="N30" s="10"/>
      <c r="O30" s="10"/>
      <c r="P30" s="10"/>
      <c r="Q30" s="10"/>
      <c r="R30" s="10">
        <f>SUM(F30:Q30)</f>
        <v>648100</v>
      </c>
    </row>
    <row r="31" spans="2:18" s="7" customFormat="1" ht="21" customHeight="1">
      <c r="B31" s="36"/>
      <c r="C31" s="36"/>
      <c r="D31" s="11" t="s">
        <v>39</v>
      </c>
      <c r="E31" s="12"/>
      <c r="F31" s="10"/>
      <c r="G31" s="26"/>
      <c r="H31" s="26"/>
      <c r="I31" s="26"/>
      <c r="J31" s="26"/>
      <c r="K31" s="10"/>
      <c r="L31" s="10"/>
      <c r="M31" s="10"/>
      <c r="N31" s="10"/>
      <c r="O31" s="10"/>
      <c r="P31" s="10"/>
      <c r="Q31" s="10"/>
      <c r="R31" s="10">
        <f t="shared" si="2"/>
        <v>0</v>
      </c>
    </row>
    <row r="32" spans="2:18" s="7" customFormat="1" ht="21" customHeight="1">
      <c r="B32" s="36"/>
      <c r="C32" s="36"/>
      <c r="D32" s="11" t="s">
        <v>40</v>
      </c>
      <c r="E32" s="12"/>
      <c r="F32" s="10"/>
      <c r="G32" s="26"/>
      <c r="H32" s="26"/>
      <c r="I32" s="26"/>
      <c r="J32" s="26"/>
      <c r="K32" s="10"/>
      <c r="L32" s="10"/>
      <c r="M32" s="10"/>
      <c r="N32" s="10"/>
      <c r="O32" s="10"/>
      <c r="P32" s="10"/>
      <c r="Q32" s="10"/>
      <c r="R32" s="10">
        <f t="shared" si="2"/>
        <v>0</v>
      </c>
    </row>
    <row r="33" spans="2:18" s="7" customFormat="1" ht="21" customHeight="1">
      <c r="B33" s="35" t="s">
        <v>41</v>
      </c>
      <c r="C33" s="36" t="s">
        <v>41</v>
      </c>
      <c r="D33" s="8" t="s">
        <v>42</v>
      </c>
      <c r="E33" s="12"/>
      <c r="F33" s="10"/>
      <c r="G33" s="26"/>
      <c r="H33" s="26"/>
      <c r="I33" s="26"/>
      <c r="J33" s="26"/>
      <c r="K33" s="10"/>
      <c r="L33" s="10"/>
      <c r="M33" s="10"/>
      <c r="N33" s="10"/>
      <c r="O33" s="10"/>
      <c r="P33" s="10"/>
      <c r="Q33" s="10"/>
      <c r="R33" s="10">
        <f t="shared" si="2"/>
        <v>0</v>
      </c>
    </row>
    <row r="34" spans="2:18" s="7" customFormat="1" ht="21" customHeight="1">
      <c r="B34" s="35"/>
      <c r="C34" s="36"/>
      <c r="D34" s="8" t="s">
        <v>43</v>
      </c>
      <c r="E34" s="12"/>
      <c r="F34" s="10">
        <v>2890270</v>
      </c>
      <c r="G34" s="26">
        <v>-2890270</v>
      </c>
      <c r="H34" s="26">
        <v>281360</v>
      </c>
      <c r="I34" s="26">
        <v>1503970</v>
      </c>
      <c r="J34" s="26">
        <v>-1785330</v>
      </c>
      <c r="K34" s="10">
        <v>1455490</v>
      </c>
      <c r="L34" s="10"/>
      <c r="M34" s="10"/>
      <c r="N34" s="10"/>
      <c r="O34" s="10"/>
      <c r="P34" s="10"/>
      <c r="Q34" s="10"/>
      <c r="R34" s="10">
        <f t="shared" si="2"/>
        <v>1455490</v>
      </c>
    </row>
    <row r="35" spans="2:18" s="7" customFormat="1" ht="21" customHeight="1">
      <c r="B35" s="35"/>
      <c r="C35" s="36"/>
      <c r="D35" s="12" t="s">
        <v>44</v>
      </c>
      <c r="E35" s="12"/>
      <c r="F35" s="10"/>
      <c r="G35" s="26"/>
      <c r="H35" s="26"/>
      <c r="I35" s="26">
        <v>600000</v>
      </c>
      <c r="J35" s="26"/>
      <c r="K35" s="10"/>
      <c r="L35" s="10"/>
      <c r="M35" s="10"/>
      <c r="N35" s="10"/>
      <c r="O35" s="10"/>
      <c r="P35" s="10"/>
      <c r="Q35" s="10"/>
      <c r="R35" s="10">
        <f t="shared" si="2"/>
        <v>600000</v>
      </c>
    </row>
    <row r="36" spans="2:18" s="7" customFormat="1" ht="21" customHeight="1">
      <c r="B36" s="35"/>
      <c r="C36" s="36"/>
      <c r="D36" s="31" t="s">
        <v>51</v>
      </c>
      <c r="E36" s="12"/>
      <c r="F36" s="10">
        <v>1438710</v>
      </c>
      <c r="G36" s="26">
        <v>-1438710</v>
      </c>
      <c r="H36" s="26"/>
      <c r="I36" s="26"/>
      <c r="J36" s="26"/>
      <c r="K36" s="10"/>
      <c r="L36" s="10"/>
      <c r="M36" s="10"/>
      <c r="N36" s="10"/>
      <c r="O36" s="10"/>
      <c r="P36" s="10"/>
      <c r="Q36" s="10"/>
      <c r="R36" s="10">
        <f t="shared" si="2"/>
        <v>0</v>
      </c>
    </row>
    <row r="37" spans="2:18" s="7" customFormat="1" ht="21" customHeight="1">
      <c r="B37" s="35"/>
      <c r="C37" s="36"/>
      <c r="D37" s="11" t="s">
        <v>45</v>
      </c>
      <c r="E37" s="12"/>
      <c r="F37" s="10">
        <v>15000000</v>
      </c>
      <c r="G37" s="26"/>
      <c r="H37" s="26"/>
      <c r="I37" s="26"/>
      <c r="J37" s="26"/>
      <c r="K37" s="10"/>
      <c r="L37" s="10"/>
      <c r="M37" s="10"/>
      <c r="N37" s="10"/>
      <c r="O37" s="10"/>
      <c r="P37" s="10"/>
      <c r="Q37" s="10"/>
      <c r="R37" s="10">
        <f t="shared" si="2"/>
        <v>15000000</v>
      </c>
    </row>
    <row r="38" spans="2:18" s="7" customFormat="1" ht="21" customHeight="1">
      <c r="B38" s="35" t="s">
        <v>46</v>
      </c>
      <c r="C38" s="8" t="s">
        <v>47</v>
      </c>
      <c r="D38" s="12" t="s">
        <v>48</v>
      </c>
      <c r="E38" s="12"/>
      <c r="F38" s="10"/>
      <c r="G38" s="26"/>
      <c r="H38" s="26"/>
      <c r="I38" s="26"/>
      <c r="J38" s="26"/>
      <c r="K38" s="10"/>
      <c r="L38" s="10"/>
      <c r="M38" s="10"/>
      <c r="N38" s="10"/>
      <c r="O38" s="10"/>
      <c r="P38" s="10"/>
      <c r="Q38" s="10"/>
      <c r="R38" s="10">
        <f t="shared" si="2"/>
        <v>0</v>
      </c>
    </row>
    <row r="39" spans="2:18" s="7" customFormat="1" ht="21" customHeight="1">
      <c r="B39" s="35"/>
      <c r="C39" s="11" t="s">
        <v>46</v>
      </c>
      <c r="D39" s="11" t="s">
        <v>46</v>
      </c>
      <c r="E39" s="12"/>
      <c r="F39" s="10"/>
      <c r="G39" s="26"/>
      <c r="H39" s="26"/>
      <c r="I39" s="26"/>
      <c r="J39" s="26"/>
      <c r="K39" s="10"/>
      <c r="L39" s="10"/>
      <c r="M39" s="10"/>
      <c r="N39" s="10"/>
      <c r="O39" s="10"/>
      <c r="P39" s="10"/>
      <c r="Q39" s="10"/>
      <c r="R39" s="10">
        <f t="shared" si="2"/>
        <v>0</v>
      </c>
    </row>
    <row r="40" spans="2:18" s="22" customFormat="1" ht="26.25" customHeight="1">
      <c r="B40" s="12" t="s">
        <v>13</v>
      </c>
      <c r="C40" s="12" t="s">
        <v>13</v>
      </c>
      <c r="D40" s="8" t="s">
        <v>49</v>
      </c>
      <c r="E40" s="9"/>
      <c r="F40" s="29"/>
      <c r="G40" s="27"/>
      <c r="H40" s="27"/>
      <c r="I40" s="27"/>
      <c r="J40" s="27"/>
      <c r="K40" s="21"/>
      <c r="L40" s="21"/>
      <c r="M40" s="21"/>
      <c r="N40" s="21"/>
      <c r="O40" s="21"/>
      <c r="P40" s="21"/>
      <c r="Q40" s="21"/>
      <c r="R40" s="10">
        <f t="shared" si="2"/>
        <v>0</v>
      </c>
    </row>
    <row r="41" spans="2:18" s="22" customFormat="1" ht="21" customHeight="1">
      <c r="B41" s="9"/>
      <c r="C41" s="9"/>
      <c r="D41" s="12" t="s">
        <v>18</v>
      </c>
      <c r="E41" s="9"/>
      <c r="F41" s="21">
        <f aca="true" t="shared" si="3" ref="F41:Q41">SUM(F16:F40)</f>
        <v>21115030</v>
      </c>
      <c r="G41" s="21">
        <f t="shared" si="3"/>
        <v>-2806686</v>
      </c>
      <c r="H41" s="21">
        <f t="shared" si="3"/>
        <v>1078470</v>
      </c>
      <c r="I41" s="21">
        <f t="shared" si="3"/>
        <v>3640190</v>
      </c>
      <c r="J41" s="21">
        <f>SUM(J16:J40)</f>
        <v>-1078610</v>
      </c>
      <c r="K41" s="21">
        <f t="shared" si="3"/>
        <v>3505290</v>
      </c>
      <c r="L41" s="21">
        <f t="shared" si="3"/>
        <v>0</v>
      </c>
      <c r="M41" s="21">
        <f t="shared" si="3"/>
        <v>0</v>
      </c>
      <c r="N41" s="21">
        <f t="shared" si="3"/>
        <v>0</v>
      </c>
      <c r="O41" s="21">
        <f t="shared" si="3"/>
        <v>0</v>
      </c>
      <c r="P41" s="21">
        <f t="shared" si="3"/>
        <v>0</v>
      </c>
      <c r="Q41" s="21">
        <f t="shared" si="3"/>
        <v>0</v>
      </c>
      <c r="R41" s="10">
        <f t="shared" si="2"/>
        <v>25453684</v>
      </c>
    </row>
    <row r="42" spans="6:18" s="4" customFormat="1" ht="16.5"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2:18" s="4" customFormat="1" ht="16.5">
      <c r="B43" s="34" t="s">
        <v>50</v>
      </c>
      <c r="C43" s="34"/>
      <c r="D43" s="34"/>
      <c r="E43" s="24"/>
      <c r="F43" s="25">
        <f>F12-F41</f>
        <v>16934434</v>
      </c>
      <c r="G43" s="25">
        <f>G12-G41+F43</f>
        <v>20991120</v>
      </c>
      <c r="H43" s="25">
        <f>G43+H12-H41</f>
        <v>21209650</v>
      </c>
      <c r="I43" s="25">
        <f>H43+I12-I41</f>
        <v>20929328</v>
      </c>
      <c r="J43" s="25">
        <f>I43+J12-J41</f>
        <v>25020080</v>
      </c>
      <c r="K43" s="25">
        <f>J43+K12-K41</f>
        <v>24466821</v>
      </c>
      <c r="L43" s="25">
        <f aca="true" t="shared" si="4" ref="L43:Q43">L12-L41</f>
        <v>0</v>
      </c>
      <c r="M43" s="25">
        <f t="shared" si="4"/>
        <v>0</v>
      </c>
      <c r="N43" s="25">
        <f t="shared" si="4"/>
        <v>0</v>
      </c>
      <c r="O43" s="25">
        <f t="shared" si="4"/>
        <v>0</v>
      </c>
      <c r="P43" s="25">
        <f t="shared" si="4"/>
        <v>0</v>
      </c>
      <c r="Q43" s="25">
        <f t="shared" si="4"/>
        <v>0</v>
      </c>
      <c r="R43" s="25"/>
    </row>
    <row r="44" spans="6:18" s="4" customFormat="1" ht="16.5"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6:18" s="4" customFormat="1" ht="16.5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6:18" s="4" customFormat="1" ht="16.5"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6:18" s="4" customFormat="1" ht="16.5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6:18" s="4" customFormat="1" ht="16.5"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6:18" s="4" customFormat="1" ht="16.5"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6:18" s="4" customFormat="1" ht="16.5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6:18" s="4" customFormat="1" ht="16.5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6:18" s="4" customFormat="1" ht="16.5"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6:18" s="4" customFormat="1" ht="16.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6:18" s="4" customFormat="1" ht="16.5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6:18" s="4" customFormat="1" ht="16.5"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6:18" s="4" customFormat="1" ht="16.5"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6:18" s="4" customFormat="1" ht="16.5"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6:18" s="4" customFormat="1" ht="16.5"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6:18" s="4" customFormat="1" ht="16.5"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6:18" s="4" customFormat="1" ht="16.5"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6:18" s="4" customFormat="1" ht="16.5"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6:18" s="4" customFormat="1" ht="16.5"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6:18" s="4" customFormat="1" ht="16.5"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6:18" s="4" customFormat="1" ht="16.5"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6:18" s="4" customFormat="1" ht="16.5"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6:18" s="4" customFormat="1" ht="16.5"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6:18" s="4" customFormat="1" ht="16.5"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6:18" s="4" customFormat="1" ht="16.5"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6:18" s="4" customFormat="1" ht="16.5"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6:18" s="4" customFormat="1" ht="16.5"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6:18" s="4" customFormat="1" ht="16.5"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6:18" s="4" customFormat="1" ht="16.5"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6:18" s="4" customFormat="1" ht="16.5"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6:18" s="4" customFormat="1" ht="16.5"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6:18" s="4" customFormat="1" ht="16.5"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6:18" s="4" customFormat="1" ht="16.5"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6:18" s="4" customFormat="1" ht="16.5"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6:18" s="4" customFormat="1" ht="16.5"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6:18" s="4" customFormat="1" ht="16.5"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6:18" s="4" customFormat="1" ht="16.5"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6:18" s="4" customFormat="1" ht="16.5"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6:18" s="4" customFormat="1" ht="16.5"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6:18" s="4" customFormat="1" ht="16.5"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6:18" s="4" customFormat="1" ht="16.5"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6:18" s="4" customFormat="1" ht="16.5"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6:18" s="4" customFormat="1" ht="16.5"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6:18" s="4" customFormat="1" ht="16.5"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</sheetData>
  <sheetProtection/>
  <mergeCells count="16">
    <mergeCell ref="B3:H3"/>
    <mergeCell ref="B5:D5"/>
    <mergeCell ref="B14:D14"/>
    <mergeCell ref="B10:B11"/>
    <mergeCell ref="C10:C11"/>
    <mergeCell ref="B2:K2"/>
    <mergeCell ref="B43:D43"/>
    <mergeCell ref="B33:B37"/>
    <mergeCell ref="B38:B39"/>
    <mergeCell ref="C27:C32"/>
    <mergeCell ref="B27:B32"/>
    <mergeCell ref="C17:C19"/>
    <mergeCell ref="C20:C23"/>
    <mergeCell ref="C24:C26"/>
    <mergeCell ref="B16:B26"/>
    <mergeCell ref="C33:C37"/>
  </mergeCells>
  <printOptions/>
  <pageMargins left="0.5511811023622047" right="0.5511811023622047" top="0.5511811023622047" bottom="0.5905511811023623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2013-07-12T09:54:49Z</cp:lastPrinted>
  <dcterms:created xsi:type="dcterms:W3CDTF">2010-06-10T03:19:30Z</dcterms:created>
  <dcterms:modified xsi:type="dcterms:W3CDTF">2013-07-31T11:07:27Z</dcterms:modified>
  <cp:category/>
  <cp:version/>
  <cp:contentType/>
  <cp:contentStatus/>
</cp:coreProperties>
</file>